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codeName="ThisWorkbook" autoCompressPictures="0"/>
  <workbookProtection lockStructure="1"/>
  <bookViews>
    <workbookView xWindow="0" yWindow="0" windowWidth="25600" windowHeight="16060" tabRatio="851"/>
  </bookViews>
  <sheets>
    <sheet name="貸借" sheetId="23" r:id="rId1"/>
  </sheets>
  <definedNames>
    <definedName name="_xlnm.Print_Area" localSheetId="0">貸借!$A$1:$E$57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23" l="1"/>
  <c r="E41" i="23"/>
  <c r="D55" i="23"/>
  <c r="D44" i="23"/>
  <c r="D47" i="23"/>
  <c r="D48" i="23"/>
  <c r="D57" i="23"/>
  <c r="D14" i="23"/>
  <c r="D25" i="23"/>
  <c r="D35" i="23"/>
  <c r="D36" i="23"/>
  <c r="D10" i="23"/>
  <c r="D37" i="23"/>
  <c r="E40" i="23"/>
  <c r="E23" i="23"/>
  <c r="E33" i="23"/>
  <c r="E43" i="23"/>
  <c r="C47" i="23"/>
  <c r="C44" i="23"/>
  <c r="C48" i="23"/>
  <c r="C25" i="23"/>
  <c r="E32" i="23"/>
  <c r="C14" i="23"/>
  <c r="E14" i="23"/>
  <c r="E34" i="23"/>
  <c r="E52" i="23"/>
  <c r="E42" i="23"/>
  <c r="E8" i="23"/>
  <c r="E50" i="23"/>
  <c r="E29" i="23"/>
  <c r="E17" i="23"/>
  <c r="E28" i="23"/>
  <c r="E20" i="23"/>
  <c r="E21" i="23"/>
  <c r="E18" i="23"/>
  <c r="E9" i="23"/>
  <c r="E22" i="23"/>
  <c r="E16" i="23"/>
  <c r="C10" i="23"/>
  <c r="E54" i="23"/>
  <c r="E7" i="23"/>
  <c r="E30" i="23"/>
  <c r="E51" i="23"/>
  <c r="E46" i="23"/>
  <c r="E47" i="23"/>
  <c r="E6" i="23"/>
  <c r="E31" i="23"/>
  <c r="E24" i="23"/>
  <c r="E53" i="23"/>
  <c r="E19" i="23"/>
  <c r="E25" i="23"/>
  <c r="E44" i="23"/>
  <c r="E48" i="23"/>
  <c r="C35" i="23"/>
  <c r="E35" i="23"/>
  <c r="E13" i="23"/>
  <c r="E27" i="23"/>
  <c r="C57" i="23"/>
  <c r="E55" i="23"/>
  <c r="E10" i="23"/>
  <c r="C36" i="23"/>
  <c r="E36" i="23"/>
  <c r="E37" i="23"/>
  <c r="E57" i="23"/>
  <c r="C37" i="23"/>
</calcChain>
</file>

<file path=xl/sharedStrings.xml><?xml version="1.0" encoding="utf-8"?>
<sst xmlns="http://schemas.openxmlformats.org/spreadsheetml/2006/main" count="58" uniqueCount="51">
  <si>
    <t>当年度</t>
    <rPh sb="0" eb="1">
      <t>トウ</t>
    </rPh>
    <rPh sb="1" eb="3">
      <t>ネンド</t>
    </rPh>
    <phoneticPr fontId="2"/>
  </si>
  <si>
    <t>前年度</t>
    <rPh sb="0" eb="3">
      <t>ゼンネンド</t>
    </rPh>
    <phoneticPr fontId="2"/>
  </si>
  <si>
    <t>増減</t>
    <rPh sb="0" eb="1">
      <t>ゾウ</t>
    </rPh>
    <rPh sb="1" eb="2">
      <t>ゲン</t>
    </rPh>
    <phoneticPr fontId="2"/>
  </si>
  <si>
    <t>　１　流　　動　　資　　産</t>
    <rPh sb="3" eb="7">
      <t>リュウドウ</t>
    </rPh>
    <rPh sb="9" eb="13">
      <t>シサン</t>
    </rPh>
    <phoneticPr fontId="2"/>
  </si>
  <si>
    <t>　　　流　動　資　産　合　計</t>
    <rPh sb="3" eb="6">
      <t>リュウドウ</t>
    </rPh>
    <rPh sb="7" eb="10">
      <t>シサン</t>
    </rPh>
    <rPh sb="11" eb="14">
      <t>ゴウケイ</t>
    </rPh>
    <phoneticPr fontId="2"/>
  </si>
  <si>
    <t>　２　固　　定　　資　　産</t>
    <rPh sb="3" eb="7">
      <t>コテイ</t>
    </rPh>
    <rPh sb="9" eb="13">
      <t>シサン</t>
    </rPh>
    <phoneticPr fontId="2"/>
  </si>
  <si>
    <t>　　　基　本　財　産　合　計</t>
    <rPh sb="3" eb="6">
      <t>キホン</t>
    </rPh>
    <rPh sb="7" eb="10">
      <t>ザイサン</t>
    </rPh>
    <rPh sb="11" eb="14">
      <t>ゴウケイ</t>
    </rPh>
    <phoneticPr fontId="2"/>
  </si>
  <si>
    <t>Ⅰ　負　債　の　部</t>
    <rPh sb="2" eb="5">
      <t>フサイ</t>
    </rPh>
    <rPh sb="8" eb="9">
      <t>ブ</t>
    </rPh>
    <phoneticPr fontId="2"/>
  </si>
  <si>
    <t>　１　流　　動　　負　　債</t>
    <rPh sb="3" eb="7">
      <t>リュウドウ</t>
    </rPh>
    <rPh sb="9" eb="13">
      <t>フサイ</t>
    </rPh>
    <phoneticPr fontId="2"/>
  </si>
  <si>
    <t>　　　流　動　負　債　合　計</t>
    <rPh sb="3" eb="6">
      <t>リュウドウ</t>
    </rPh>
    <rPh sb="7" eb="10">
      <t>フサイ</t>
    </rPh>
    <rPh sb="11" eb="14">
      <t>ゴウケイ</t>
    </rPh>
    <phoneticPr fontId="2"/>
  </si>
  <si>
    <t>　２　固　　定　　負　　債　</t>
    <rPh sb="3" eb="7">
      <t>コテイ</t>
    </rPh>
    <rPh sb="9" eb="13">
      <t>フサイ</t>
    </rPh>
    <phoneticPr fontId="2"/>
  </si>
  <si>
    <t>　    負 　　債　 　合　　 計</t>
    <rPh sb="5" eb="10">
      <t>フサイ</t>
    </rPh>
    <rPh sb="13" eb="18">
      <t>ゴウケイ</t>
    </rPh>
    <phoneticPr fontId="2"/>
  </si>
  <si>
    <t>Ⅱ　正　　味　　財　　産</t>
    <rPh sb="2" eb="6">
      <t>ショウミ</t>
    </rPh>
    <rPh sb="8" eb="12">
      <t>ザイサン</t>
    </rPh>
    <phoneticPr fontId="2"/>
  </si>
  <si>
    <t>　    正　味　財　産　合　計</t>
    <rPh sb="5" eb="6">
      <t>セイ</t>
    </rPh>
    <rPh sb="7" eb="8">
      <t>アジ</t>
    </rPh>
    <rPh sb="9" eb="10">
      <t>ザイ</t>
    </rPh>
    <rPh sb="11" eb="12">
      <t>サン</t>
    </rPh>
    <rPh sb="13" eb="14">
      <t>ゴウ</t>
    </rPh>
    <rPh sb="15" eb="16">
      <t>ケイ</t>
    </rPh>
    <phoneticPr fontId="2"/>
  </si>
  <si>
    <t>貸　　借　　対　　照　　表</t>
    <rPh sb="0" eb="4">
      <t>タイシャク</t>
    </rPh>
    <rPh sb="6" eb="13">
      <t>タイショウヒョウ</t>
    </rPh>
    <phoneticPr fontId="2"/>
  </si>
  <si>
    <t>　　（１）　基　 本　 財　 産</t>
    <rPh sb="6" eb="7">
      <t>モト</t>
    </rPh>
    <rPh sb="9" eb="10">
      <t>ホン</t>
    </rPh>
    <rPh sb="12" eb="13">
      <t>ザイ</t>
    </rPh>
    <rPh sb="15" eb="16">
      <t>サン</t>
    </rPh>
    <phoneticPr fontId="2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</si>
  <si>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2"/>
  </si>
  <si>
    <t>　　　固　定　資　産　合　計</t>
    <rPh sb="3" eb="6">
      <t>コテイ</t>
    </rPh>
    <rPh sb="7" eb="10">
      <t>シサン</t>
    </rPh>
    <rPh sb="11" eb="14">
      <t>ゴウケイ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</si>
  <si>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</si>
  <si>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科　　　　　目</t>
    <rPh sb="0" eb="1">
      <t>カ</t>
    </rPh>
    <rPh sb="6" eb="7">
      <t>メ</t>
    </rPh>
    <phoneticPr fontId="2"/>
  </si>
  <si>
    <t>　　（２）　特　 定　 資　 産</t>
    <rPh sb="6" eb="7">
      <t>トク</t>
    </rPh>
    <rPh sb="9" eb="10">
      <t>サダム</t>
    </rPh>
    <rPh sb="12" eb="13">
      <t>シ</t>
    </rPh>
    <rPh sb="15" eb="16">
      <t>サン</t>
    </rPh>
    <phoneticPr fontId="2"/>
  </si>
  <si>
    <t>　１　指定正味財産 合計</t>
    <rPh sb="3" eb="4">
      <t>ユビ</t>
    </rPh>
    <rPh sb="4" eb="5">
      <t>サダム</t>
    </rPh>
    <rPh sb="5" eb="6">
      <t>セイ</t>
    </rPh>
    <rPh sb="6" eb="7">
      <t>アジ</t>
    </rPh>
    <rPh sb="7" eb="8">
      <t>ザイ</t>
    </rPh>
    <rPh sb="8" eb="9">
      <t>サン</t>
    </rPh>
    <rPh sb="10" eb="12">
      <t>ゴウケイ</t>
    </rPh>
    <phoneticPr fontId="2"/>
  </si>
  <si>
    <t>　　　　(うち基本財産への充当額)</t>
    <rPh sb="7" eb="9">
      <t>キホン</t>
    </rPh>
    <rPh sb="9" eb="11">
      <t>ザイサン</t>
    </rPh>
    <rPh sb="13" eb="15">
      <t>ジュウトウ</t>
    </rPh>
    <rPh sb="15" eb="16">
      <t>ガク</t>
    </rPh>
    <phoneticPr fontId="2"/>
  </si>
  <si>
    <t>　　　　(うち特定資産への充当額)</t>
    <rPh sb="7" eb="9">
      <t>トクテイ</t>
    </rPh>
    <rPh sb="9" eb="11">
      <t>シサン</t>
    </rPh>
    <rPh sb="13" eb="15">
      <t>ジュウトウ</t>
    </rPh>
    <rPh sb="15" eb="16">
      <t>ガク</t>
    </rPh>
    <phoneticPr fontId="2"/>
  </si>
  <si>
    <t>Ⅰ　資　産　の　部</t>
    <rPh sb="2" eb="5">
      <t>シサン</t>
    </rPh>
    <rPh sb="8" eb="9">
      <t>ブ</t>
    </rPh>
    <phoneticPr fontId="2"/>
  </si>
  <si>
    <t>　　　特　定　資　 産　合　計</t>
    <rPh sb="3" eb="4">
      <t>トク</t>
    </rPh>
    <rPh sb="5" eb="6">
      <t>サダム</t>
    </rPh>
    <rPh sb="7" eb="8">
      <t>シ</t>
    </rPh>
    <rPh sb="10" eb="11">
      <t>サン</t>
    </rPh>
    <rPh sb="12" eb="13">
      <t>ゴウ</t>
    </rPh>
    <rPh sb="14" eb="15">
      <t>ケイ</t>
    </rPh>
    <phoneticPr fontId="2"/>
  </si>
  <si>
    <t>　　（３）　その他固定資産</t>
    <rPh sb="6" eb="9">
      <t>ソノタ</t>
    </rPh>
    <rPh sb="9" eb="11">
      <t>コテイ</t>
    </rPh>
    <rPh sb="11" eb="13">
      <t>シサン</t>
    </rPh>
    <phoneticPr fontId="2"/>
  </si>
  <si>
    <t>　　　その他固定資産合計</t>
    <rPh sb="3" eb="6">
      <t>ソノタ</t>
    </rPh>
    <rPh sb="6" eb="8">
      <t>コテイ</t>
    </rPh>
    <rPh sb="8" eb="10">
      <t>シサン</t>
    </rPh>
    <rPh sb="10" eb="12">
      <t>ゴウケイ</t>
    </rPh>
    <phoneticPr fontId="2"/>
  </si>
  <si>
    <t>　２　一般正味財産 合計</t>
    <rPh sb="3" eb="4">
      <t>イチ</t>
    </rPh>
    <rPh sb="4" eb="5">
      <t>パン</t>
    </rPh>
    <rPh sb="5" eb="6">
      <t>セイ</t>
    </rPh>
    <rPh sb="6" eb="7">
      <t>アジ</t>
    </rPh>
    <rPh sb="7" eb="8">
      <t>ザイ</t>
    </rPh>
    <rPh sb="8" eb="9">
      <t>サン</t>
    </rPh>
    <rPh sb="10" eb="12">
      <t>ゴウケイ</t>
    </rPh>
    <phoneticPr fontId="2"/>
  </si>
  <si>
    <t>現金</t>
    <rPh sb="0" eb="1">
      <t>ウツツ</t>
    </rPh>
    <rPh sb="1" eb="2">
      <t>キン</t>
    </rPh>
    <phoneticPr fontId="2"/>
  </si>
  <si>
    <t>普通預金</t>
    <rPh sb="0" eb="2">
      <t>フツウ</t>
    </rPh>
    <rPh sb="2" eb="3">
      <t>アズカリ</t>
    </rPh>
    <rPh sb="3" eb="4">
      <t>カネ</t>
    </rPh>
    <phoneticPr fontId="2"/>
  </si>
  <si>
    <t>未収金</t>
    <rPh sb="0" eb="1">
      <t>ミ</t>
    </rPh>
    <rPh sb="1" eb="2">
      <t>オサム</t>
    </rPh>
    <rPh sb="2" eb="3">
      <t>カネ</t>
    </rPh>
    <phoneticPr fontId="2"/>
  </si>
  <si>
    <t>預け金</t>
    <rPh sb="0" eb="1">
      <t>アズ</t>
    </rPh>
    <rPh sb="2" eb="3">
      <t>キン</t>
    </rPh>
    <phoneticPr fontId="2"/>
  </si>
  <si>
    <t>貯蔵品</t>
    <rPh sb="0" eb="1">
      <t>チョ</t>
    </rPh>
    <rPh sb="1" eb="2">
      <t>クラ</t>
    </rPh>
    <rPh sb="2" eb="3">
      <t>シナ</t>
    </rPh>
    <phoneticPr fontId="2"/>
  </si>
  <si>
    <t>基本財産引当預金</t>
    <rPh sb="0" eb="1">
      <t>モト</t>
    </rPh>
    <rPh sb="1" eb="2">
      <t>ボン</t>
    </rPh>
    <rPh sb="2" eb="3">
      <t>ザイ</t>
    </rPh>
    <rPh sb="3" eb="4">
      <t>サン</t>
    </rPh>
    <rPh sb="4" eb="5">
      <t>イン</t>
    </rPh>
    <rPh sb="5" eb="6">
      <t>トウ</t>
    </rPh>
    <rPh sb="6" eb="7">
      <t>ヨ</t>
    </rPh>
    <rPh sb="7" eb="8">
      <t>キン</t>
    </rPh>
    <phoneticPr fontId="2"/>
  </si>
  <si>
    <t>退職給付引当預金</t>
    <rPh sb="0" eb="1">
      <t>タイ</t>
    </rPh>
    <rPh sb="1" eb="2">
      <t>ショク</t>
    </rPh>
    <rPh sb="2" eb="3">
      <t>キュウ</t>
    </rPh>
    <rPh sb="3" eb="4">
      <t>ヅケ</t>
    </rPh>
    <rPh sb="4" eb="6">
      <t>ヒキアテ</t>
    </rPh>
    <rPh sb="6" eb="8">
      <t>ヨキン</t>
    </rPh>
    <phoneticPr fontId="2"/>
  </si>
  <si>
    <t>建物</t>
    <rPh sb="0" eb="1">
      <t>ケン</t>
    </rPh>
    <rPh sb="1" eb="2">
      <t>ブツ</t>
    </rPh>
    <phoneticPr fontId="2"/>
  </si>
  <si>
    <t>建物付属設備</t>
    <rPh sb="0" eb="1">
      <t>ケン</t>
    </rPh>
    <rPh sb="1" eb="2">
      <t>ブツ</t>
    </rPh>
    <rPh sb="2" eb="3">
      <t>ヅケ</t>
    </rPh>
    <rPh sb="3" eb="4">
      <t>ゾク</t>
    </rPh>
    <rPh sb="4" eb="6">
      <t>セツビ</t>
    </rPh>
    <phoneticPr fontId="2"/>
  </si>
  <si>
    <t>構築物</t>
    <rPh sb="0" eb="1">
      <t>カマエ</t>
    </rPh>
    <rPh sb="1" eb="2">
      <t>チク</t>
    </rPh>
    <rPh sb="2" eb="3">
      <t>ブツ</t>
    </rPh>
    <phoneticPr fontId="2"/>
  </si>
  <si>
    <t>機械装置</t>
    <rPh sb="0" eb="1">
      <t>キ</t>
    </rPh>
    <rPh sb="1" eb="2">
      <t>カイ</t>
    </rPh>
    <rPh sb="2" eb="3">
      <t>ソウ</t>
    </rPh>
    <rPh sb="3" eb="4">
      <t>オキ</t>
    </rPh>
    <phoneticPr fontId="2"/>
  </si>
  <si>
    <t>車両運搬具</t>
    <rPh sb="0" eb="1">
      <t>クルマ</t>
    </rPh>
    <rPh sb="1" eb="2">
      <t>リョウ</t>
    </rPh>
    <rPh sb="2" eb="3">
      <t>ウンパン</t>
    </rPh>
    <rPh sb="3" eb="4">
      <t>ハン</t>
    </rPh>
    <rPh sb="4" eb="5">
      <t>グ</t>
    </rPh>
    <phoneticPr fontId="2"/>
  </si>
  <si>
    <t>工具器具備品</t>
    <rPh sb="0" eb="1">
      <t>コウ</t>
    </rPh>
    <rPh sb="1" eb="2">
      <t>グ</t>
    </rPh>
    <rPh sb="2" eb="3">
      <t>ウツワ</t>
    </rPh>
    <rPh sb="3" eb="4">
      <t>グ</t>
    </rPh>
    <rPh sb="4" eb="5">
      <t>ソナエ</t>
    </rPh>
    <rPh sb="5" eb="6">
      <t>シナ</t>
    </rPh>
    <phoneticPr fontId="2"/>
  </si>
  <si>
    <t>馬場整備費</t>
    <rPh sb="0" eb="1">
      <t>ウマ</t>
    </rPh>
    <rPh sb="1" eb="2">
      <t>バ</t>
    </rPh>
    <rPh sb="2" eb="3">
      <t>タダシ</t>
    </rPh>
    <rPh sb="3" eb="4">
      <t>ソナエ</t>
    </rPh>
    <rPh sb="4" eb="5">
      <t>ヒ</t>
    </rPh>
    <phoneticPr fontId="2"/>
  </si>
  <si>
    <t>未払金</t>
    <rPh sb="0" eb="1">
      <t>ミ</t>
    </rPh>
    <rPh sb="1" eb="2">
      <t>バライ</t>
    </rPh>
    <rPh sb="2" eb="3">
      <t>キン</t>
    </rPh>
    <phoneticPr fontId="2"/>
  </si>
  <si>
    <t>預り金</t>
    <rPh sb="0" eb="1">
      <t>アズ</t>
    </rPh>
    <rPh sb="2" eb="3">
      <t>キン</t>
    </rPh>
    <phoneticPr fontId="2"/>
  </si>
  <si>
    <t>退職給付引当金</t>
    <rPh sb="0" eb="2">
      <t>タイショク</t>
    </rPh>
    <rPh sb="2" eb="3">
      <t>キュウ</t>
    </rPh>
    <rPh sb="3" eb="4">
      <t>ヅケ</t>
    </rPh>
    <rPh sb="4" eb="6">
      <t>ヒキアテ</t>
    </rPh>
    <rPh sb="6" eb="7">
      <t>キン</t>
    </rPh>
    <phoneticPr fontId="2"/>
  </si>
  <si>
    <t>　　　固　定　負　債　合　計</t>
    <rPh sb="3" eb="4">
      <t>コ</t>
    </rPh>
    <rPh sb="5" eb="6">
      <t>サダム</t>
    </rPh>
    <rPh sb="7" eb="10">
      <t>フサイ</t>
    </rPh>
    <rPh sb="11" eb="14">
      <t>ゴウケイ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</si>
  <si>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</si>
  <si>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未払消費税</t>
    <rPh sb="0" eb="2">
      <t>ミハライ</t>
    </rPh>
    <rPh sb="2" eb="5">
      <t>ショウヒゼイ</t>
    </rPh>
    <phoneticPr fontId="2"/>
  </si>
  <si>
    <t>平成29年3月31日現在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</si>
  <si>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建設仮勘定</t>
    <rPh sb="0" eb="2">
      <t>ケンセツ</t>
    </rPh>
    <rPh sb="2" eb="5">
      <t>カリカンジョウ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</si>
</sst>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176" fontId="3" fillId="0" borderId="1" xfId="0" applyNumberFormat="1" applyFont="1" applyBorder="1">
      <alignment vertical="center"/>
    </xf>
    <xf numFmtId="0" fontId="3" fillId="0" borderId="0" xfId="2" applyFont="1" applyAlignment="1">
      <alignment horizontal="center"/>
    </xf>
    <xf numFmtId="177" fontId="3" fillId="0" borderId="7" xfId="2" applyNumberFormat="1" applyFont="1" applyBorder="1"/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0" xfId="2" applyFont="1" applyBorder="1"/>
    <xf numFmtId="177" fontId="3" fillId="0" borderId="6" xfId="2" applyNumberFormat="1" applyFont="1" applyBorder="1"/>
    <xf numFmtId="0" fontId="3" fillId="0" borderId="5" xfId="2" applyFont="1" applyBorder="1"/>
    <xf numFmtId="177" fontId="3" fillId="0" borderId="5" xfId="2" applyNumberFormat="1" applyFont="1" applyBorder="1"/>
    <xf numFmtId="0" fontId="3" fillId="0" borderId="3" xfId="2" applyFont="1" applyBorder="1"/>
    <xf numFmtId="177" fontId="3" fillId="0" borderId="1" xfId="2" applyNumberFormat="1" applyFont="1" applyBorder="1"/>
    <xf numFmtId="177" fontId="3" fillId="0" borderId="8" xfId="2" applyNumberFormat="1" applyFont="1" applyBorder="1" applyAlignment="1">
      <alignment horizontal="right" vertical="center"/>
    </xf>
    <xf numFmtId="177" fontId="3" fillId="0" borderId="0" xfId="2" applyNumberFormat="1" applyFont="1" applyBorder="1" applyAlignment="1">
      <alignment horizontal="center" vertical="center"/>
    </xf>
    <xf numFmtId="176" fontId="3" fillId="0" borderId="5" xfId="2" applyNumberFormat="1" applyFont="1" applyBorder="1"/>
    <xf numFmtId="176" fontId="3" fillId="0" borderId="7" xfId="2" applyNumberFormat="1" applyFont="1" applyBorder="1"/>
    <xf numFmtId="176" fontId="3" fillId="0" borderId="8" xfId="2" applyNumberFormat="1" applyFont="1" applyBorder="1" applyAlignment="1">
      <alignment horizontal="right" vertical="center"/>
    </xf>
    <xf numFmtId="176" fontId="3" fillId="0" borderId="14" xfId="2" applyNumberFormat="1" applyFont="1" applyBorder="1"/>
    <xf numFmtId="176" fontId="3" fillId="0" borderId="5" xfId="2" applyNumberFormat="1" applyFont="1" applyBorder="1" applyAlignment="1"/>
    <xf numFmtId="176" fontId="3" fillId="0" borderId="7" xfId="2" applyNumberFormat="1" applyFont="1" applyBorder="1" applyAlignment="1"/>
    <xf numFmtId="176" fontId="3" fillId="0" borderId="7" xfId="0" applyNumberFormat="1" applyFont="1" applyBorder="1" applyAlignment="1"/>
    <xf numFmtId="176" fontId="3" fillId="0" borderId="8" xfId="2" applyNumberFormat="1" applyFont="1" applyBorder="1" applyAlignment="1">
      <alignment vertical="center"/>
    </xf>
    <xf numFmtId="177" fontId="3" fillId="0" borderId="7" xfId="2" applyNumberFormat="1" applyFont="1" applyFill="1" applyBorder="1"/>
    <xf numFmtId="177" fontId="3" fillId="0" borderId="13" xfId="2" applyNumberFormat="1" applyFont="1" applyFill="1" applyBorder="1" applyAlignment="1">
      <alignment vertical="center"/>
    </xf>
    <xf numFmtId="0" fontId="3" fillId="0" borderId="3" xfId="2" applyFont="1" applyBorder="1" applyAlignment="1"/>
    <xf numFmtId="0" fontId="3" fillId="0" borderId="9" xfId="2" applyFont="1" applyBorder="1" applyAlignment="1"/>
    <xf numFmtId="176" fontId="3" fillId="0" borderId="6" xfId="2" applyNumberFormat="1" applyFont="1" applyBorder="1" applyAlignment="1"/>
    <xf numFmtId="177" fontId="3" fillId="0" borderId="7" xfId="0" applyNumberFormat="1" applyFont="1" applyBorder="1" applyAlignment="1"/>
    <xf numFmtId="177" fontId="3" fillId="2" borderId="5" xfId="2" applyNumberFormat="1" applyFont="1" applyFill="1" applyBorder="1"/>
    <xf numFmtId="176" fontId="3" fillId="0" borderId="1" xfId="0" applyNumberFormat="1" applyFont="1" applyBorder="1" applyAlignment="1"/>
    <xf numFmtId="177" fontId="3" fillId="2" borderId="6" xfId="2" applyNumberFormat="1" applyFont="1" applyFill="1" applyBorder="1"/>
    <xf numFmtId="58" fontId="3" fillId="2" borderId="9" xfId="2" applyNumberFormat="1" applyFont="1" applyFill="1" applyBorder="1" applyAlignment="1">
      <alignment horizontal="right"/>
    </xf>
    <xf numFmtId="177" fontId="3" fillId="0" borderId="6" xfId="2" applyNumberFormat="1" applyFont="1" applyFill="1" applyBorder="1"/>
    <xf numFmtId="178" fontId="3" fillId="0" borderId="7" xfId="2" applyNumberFormat="1" applyFont="1" applyFill="1" applyBorder="1"/>
    <xf numFmtId="0" fontId="3" fillId="0" borderId="12" xfId="2" applyFont="1" applyBorder="1" applyAlignment="1">
      <alignment horizontal="distributed" indent="1"/>
    </xf>
    <xf numFmtId="0" fontId="3" fillId="0" borderId="3" xfId="2" applyFont="1" applyBorder="1"/>
    <xf numFmtId="0" fontId="3" fillId="0" borderId="3" xfId="2" applyFont="1" applyBorder="1" applyAlignment="1"/>
    <xf numFmtId="0" fontId="3" fillId="0" borderId="3" xfId="2" applyFont="1" applyBorder="1" applyAlignment="1"/>
    <xf numFmtId="0" fontId="3" fillId="0" borderId="3" xfId="2" applyFont="1" applyBorder="1"/>
    <xf numFmtId="0" fontId="3" fillId="0" borderId="3" xfId="2" applyFont="1" applyBorder="1"/>
    <xf numFmtId="0" fontId="3" fillId="0" borderId="12" xfId="2" applyFont="1" applyBorder="1"/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5" fillId="0" borderId="3" xfId="2" applyFont="1" applyBorder="1"/>
    <xf numFmtId="0" fontId="5" fillId="0" borderId="12" xfId="2" applyFont="1" applyBorder="1"/>
    <xf numFmtId="0" fontId="3" fillId="0" borderId="17" xfId="2" applyFont="1" applyBorder="1"/>
    <xf numFmtId="0" fontId="3" fillId="0" borderId="18" xfId="2" applyFont="1" applyBorder="1"/>
    <xf numFmtId="0" fontId="4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4" xfId="2" applyFont="1" applyBorder="1"/>
    <xf numFmtId="0" fontId="3" fillId="0" borderId="11" xfId="2" applyFont="1" applyBorder="1"/>
  </cellXfs>
  <cellStyles count="3">
    <cellStyle name="桁区切り 2" xfId="1"/>
    <cellStyle name="標準" xfId="0" builtinId="0"/>
    <cellStyle name="標準_貸借対照表19年注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56</xdr:row>
      <xdr:rowOff>304800</xdr:rowOff>
    </xdr:from>
    <xdr:to>
      <xdr:col>6</xdr:col>
      <xdr:colOff>0</xdr:colOff>
      <xdr:row>56</xdr:row>
      <xdr:rowOff>304800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>
          <a:off x="7229475" y="10896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7219" name="Line 2"/>
        <xdr:cNvSpPr>
          <a:spLocks noChangeShapeType="1"/>
        </xdr:cNvSpPr>
      </xdr:nvSpPr>
      <xdr:spPr bwMode="auto">
        <a:xfrm>
          <a:off x="7229475" y="1069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</sheetPr>
  <dimension ref="A1:I58"/>
  <sheetViews>
    <sheetView tabSelected="1" topLeftCell="A16" workbookViewId="0">
      <selection activeCell="C55" sqref="C55"/>
    </sheetView>
  </sheetViews>
  <sheetFormatPr baseColWidth="12" defaultColWidth="8.83203125" defaultRowHeight="12" x14ac:dyDescent="0"/>
  <cols>
    <col min="1" max="1" width="5.1640625" style="4" customWidth="1"/>
    <col min="2" max="2" width="24.1640625" style="4" customWidth="1"/>
    <col min="3" max="5" width="18.83203125" style="4" customWidth="1"/>
    <col min="6" max="16384" width="8.83203125" style="4"/>
  </cols>
  <sheetData>
    <row r="1" spans="1:7" ht="19">
      <c r="A1" s="47" t="s">
        <v>14</v>
      </c>
      <c r="B1" s="47"/>
      <c r="C1" s="47"/>
      <c r="D1" s="47"/>
      <c r="E1" s="47"/>
    </row>
    <row r="2" spans="1:7" ht="19.25" customHeight="1">
      <c r="D2" s="25"/>
      <c r="E2" s="31" t="s">
        <v>49</v>
      </c>
    </row>
    <row r="3" spans="1:7" ht="16.25" customHeight="1">
      <c r="A3" s="48" t="s">
        <v>19</v>
      </c>
      <c r="B3" s="49"/>
      <c r="C3" s="5" t="s">
        <v>0</v>
      </c>
      <c r="D3" s="5" t="s">
        <v>1</v>
      </c>
      <c r="E3" s="5" t="s">
        <v>2</v>
      </c>
      <c r="F3" s="6"/>
    </row>
    <row r="4" spans="1:7" ht="16.25" customHeight="1">
      <c r="A4" s="50" t="s">
        <v>24</v>
      </c>
      <c r="B4" s="51"/>
      <c r="C4" s="7"/>
      <c r="D4" s="7"/>
      <c r="E4" s="7"/>
      <c r="F4" s="6"/>
    </row>
    <row r="5" spans="1:7" ht="16.25" customHeight="1">
      <c r="A5" s="39" t="s">
        <v>3</v>
      </c>
      <c r="B5" s="40"/>
      <c r="C5" s="9"/>
      <c r="D5" s="9"/>
      <c r="E5" s="9"/>
      <c r="F5" s="6"/>
    </row>
    <row r="6" spans="1:7" ht="16.25" customHeight="1">
      <c r="A6" s="24"/>
      <c r="B6" s="34" t="s">
        <v>29</v>
      </c>
      <c r="C6" s="28">
        <v>10000</v>
      </c>
      <c r="D6" s="28">
        <v>63121</v>
      </c>
      <c r="E6" s="14">
        <f>C6-D6</f>
        <v>-53121</v>
      </c>
      <c r="F6" s="6"/>
    </row>
    <row r="7" spans="1:7" ht="16.25" customHeight="1">
      <c r="A7" s="24"/>
      <c r="B7" s="34" t="s">
        <v>30</v>
      </c>
      <c r="C7" s="28">
        <v>84429686</v>
      </c>
      <c r="D7" s="28">
        <v>48992608</v>
      </c>
      <c r="E7" s="14">
        <f>C7-D7</f>
        <v>35437078</v>
      </c>
      <c r="F7" s="6"/>
    </row>
    <row r="8" spans="1:7" ht="16.25" customHeight="1">
      <c r="A8" s="24"/>
      <c r="B8" s="34" t="s">
        <v>31</v>
      </c>
      <c r="C8" s="28">
        <v>5472614</v>
      </c>
      <c r="D8" s="28">
        <v>12760697</v>
      </c>
      <c r="E8" s="14">
        <f>C8-D8</f>
        <v>-7288083</v>
      </c>
      <c r="F8" s="6"/>
    </row>
    <row r="9" spans="1:7" ht="16.25" customHeight="1">
      <c r="A9" s="24"/>
      <c r="B9" s="34" t="s">
        <v>33</v>
      </c>
      <c r="C9" s="28">
        <v>650566</v>
      </c>
      <c r="D9" s="28">
        <v>1236167</v>
      </c>
      <c r="E9" s="14">
        <f>C9-D9</f>
        <v>-585601</v>
      </c>
      <c r="F9" s="6"/>
      <c r="G9" s="6"/>
    </row>
    <row r="10" spans="1:7" ht="16.25" customHeight="1">
      <c r="A10" s="39" t="s">
        <v>4</v>
      </c>
      <c r="B10" s="40"/>
      <c r="C10" s="11">
        <f>SUM(C6:C9)</f>
        <v>90562866</v>
      </c>
      <c r="D10" s="11">
        <f>SUM(D6:D9)</f>
        <v>63052593</v>
      </c>
      <c r="E10" s="1">
        <f>SUM(E6:E9)</f>
        <v>27510273</v>
      </c>
      <c r="F10" s="6"/>
    </row>
    <row r="11" spans="1:7" ht="16.25" customHeight="1">
      <c r="A11" s="39" t="s">
        <v>5</v>
      </c>
      <c r="B11" s="40"/>
      <c r="C11" s="9"/>
      <c r="D11" s="9"/>
      <c r="E11" s="14"/>
      <c r="F11" s="6"/>
    </row>
    <row r="12" spans="1:7" ht="16.25" customHeight="1">
      <c r="A12" s="39" t="s">
        <v>15</v>
      </c>
      <c r="B12" s="40"/>
      <c r="C12" s="9"/>
      <c r="D12" s="9"/>
      <c r="E12" s="14"/>
      <c r="F12" s="6"/>
    </row>
    <row r="13" spans="1:7" ht="16.25" customHeight="1">
      <c r="A13" s="24"/>
      <c r="B13" s="34" t="s">
        <v>34</v>
      </c>
      <c r="C13" s="28">
        <v>1000000</v>
      </c>
      <c r="D13" s="28">
        <v>1000000</v>
      </c>
      <c r="E13" s="14">
        <f>C13-D13</f>
        <v>0</v>
      </c>
      <c r="F13" s="6"/>
    </row>
    <row r="14" spans="1:7" ht="16.25" customHeight="1">
      <c r="A14" s="39" t="s">
        <v>6</v>
      </c>
      <c r="B14" s="40"/>
      <c r="C14" s="27">
        <f>SUM(C13)</f>
        <v>1000000</v>
      </c>
      <c r="D14" s="27">
        <f>SUM(D13)</f>
        <v>1000000</v>
      </c>
      <c r="E14" s="15">
        <f>C14-D14</f>
        <v>0</v>
      </c>
      <c r="F14" s="6"/>
    </row>
    <row r="15" spans="1:7" ht="16.25" customHeight="1">
      <c r="A15" s="39" t="s">
        <v>20</v>
      </c>
      <c r="B15" s="40"/>
      <c r="C15" s="9"/>
      <c r="D15" s="9"/>
      <c r="E15" s="14"/>
      <c r="F15" s="6"/>
    </row>
    <row r="16" spans="1:7" ht="16.25" customHeight="1">
      <c r="A16" s="24"/>
      <c r="B16" s="34" t="s">
        <v>35</v>
      </c>
      <c r="C16" s="28">
        <v>611367</v>
      </c>
      <c r="D16" s="28">
        <v>10732289</v>
      </c>
      <c r="E16" s="14">
        <f t="shared" ref="E16:E24" si="0">C16-D16</f>
        <v>-10120922</v>
      </c>
      <c r="F16" s="6"/>
    </row>
    <row r="17" spans="1:6" ht="16.25" customHeight="1">
      <c r="A17" s="24"/>
      <c r="B17" s="34" t="s">
        <v>36</v>
      </c>
      <c r="C17" s="28">
        <v>159449822</v>
      </c>
      <c r="D17" s="28">
        <v>127544413</v>
      </c>
      <c r="E17" s="14">
        <f t="shared" si="0"/>
        <v>31905409</v>
      </c>
      <c r="F17" s="6"/>
    </row>
    <row r="18" spans="1:6" ht="16.25" customHeight="1">
      <c r="A18" s="24"/>
      <c r="B18" s="34" t="s">
        <v>37</v>
      </c>
      <c r="C18" s="28">
        <v>25000</v>
      </c>
      <c r="D18" s="28">
        <v>50000</v>
      </c>
      <c r="E18" s="14">
        <f t="shared" si="0"/>
        <v>-25000</v>
      </c>
      <c r="F18" s="6"/>
    </row>
    <row r="19" spans="1:6" ht="16.25" customHeight="1">
      <c r="A19" s="24"/>
      <c r="B19" s="34" t="s">
        <v>38</v>
      </c>
      <c r="C19" s="28">
        <v>59488037</v>
      </c>
      <c r="D19" s="28">
        <v>60574859</v>
      </c>
      <c r="E19" s="14">
        <f t="shared" si="0"/>
        <v>-1086822</v>
      </c>
      <c r="F19" s="6"/>
    </row>
    <row r="20" spans="1:6" ht="16.25" customHeight="1">
      <c r="A20" s="24"/>
      <c r="B20" s="34" t="s">
        <v>39</v>
      </c>
      <c r="C20" s="28">
        <v>1</v>
      </c>
      <c r="D20" s="28">
        <v>1</v>
      </c>
      <c r="E20" s="14">
        <f t="shared" si="0"/>
        <v>0</v>
      </c>
      <c r="F20" s="6"/>
    </row>
    <row r="21" spans="1:6" ht="16.25" customHeight="1">
      <c r="A21" s="24"/>
      <c r="B21" s="34" t="s">
        <v>40</v>
      </c>
      <c r="C21" s="28">
        <v>761555</v>
      </c>
      <c r="D21" s="28">
        <v>1899215</v>
      </c>
      <c r="E21" s="14">
        <f t="shared" si="0"/>
        <v>-1137660</v>
      </c>
      <c r="F21" s="6"/>
    </row>
    <row r="22" spans="1:6" ht="16.25" customHeight="1">
      <c r="A22" s="24"/>
      <c r="B22" s="34" t="s">
        <v>41</v>
      </c>
      <c r="C22" s="28">
        <v>10763010</v>
      </c>
      <c r="D22" s="28">
        <v>15381321</v>
      </c>
      <c r="E22" s="14">
        <f t="shared" si="0"/>
        <v>-4618311</v>
      </c>
      <c r="F22" s="6"/>
    </row>
    <row r="23" spans="1:6" ht="16.25" customHeight="1">
      <c r="A23" s="37"/>
      <c r="B23" s="34" t="s">
        <v>42</v>
      </c>
      <c r="C23" s="28">
        <v>0</v>
      </c>
      <c r="D23" s="28">
        <v>4155600</v>
      </c>
      <c r="E23" s="14">
        <f t="shared" ref="E23" si="1">C23-D23</f>
        <v>-4155600</v>
      </c>
      <c r="F23" s="6"/>
    </row>
    <row r="24" spans="1:6" ht="16.25" customHeight="1">
      <c r="A24" s="24"/>
      <c r="B24" s="34" t="s">
        <v>32</v>
      </c>
      <c r="C24" s="28">
        <v>8830</v>
      </c>
      <c r="D24" s="28">
        <v>8830</v>
      </c>
      <c r="E24" s="14">
        <f t="shared" si="0"/>
        <v>0</v>
      </c>
      <c r="F24" s="6"/>
    </row>
    <row r="25" spans="1:6" ht="16.25" customHeight="1">
      <c r="A25" s="39" t="s">
        <v>25</v>
      </c>
      <c r="B25" s="40"/>
      <c r="C25" s="3">
        <f>SUM(C16:C24)</f>
        <v>231107622</v>
      </c>
      <c r="D25" s="3">
        <f>SUM(D16:D24)</f>
        <v>220346528</v>
      </c>
      <c r="E25" s="15">
        <f>SUM(E16:E24)</f>
        <v>10761094</v>
      </c>
      <c r="F25" s="6"/>
    </row>
    <row r="26" spans="1:6" ht="16.25" customHeight="1">
      <c r="A26" s="39" t="s">
        <v>26</v>
      </c>
      <c r="B26" s="40"/>
      <c r="C26" s="9"/>
      <c r="D26" s="9"/>
      <c r="E26" s="14"/>
      <c r="F26" s="6"/>
    </row>
    <row r="27" spans="1:6" ht="16.25" customHeight="1">
      <c r="A27" s="24"/>
      <c r="B27" s="34" t="s">
        <v>36</v>
      </c>
      <c r="C27" s="28">
        <v>25185023</v>
      </c>
      <c r="D27" s="28">
        <v>25389753</v>
      </c>
      <c r="E27" s="14">
        <f t="shared" ref="E27:E36" si="2">C27-D27</f>
        <v>-204730</v>
      </c>
      <c r="F27" s="6"/>
    </row>
    <row r="28" spans="1:6" ht="16.25" customHeight="1">
      <c r="A28" s="24"/>
      <c r="B28" s="34" t="s">
        <v>37</v>
      </c>
      <c r="C28" s="28">
        <v>15140</v>
      </c>
      <c r="D28" s="28">
        <v>30280</v>
      </c>
      <c r="E28" s="14">
        <f t="shared" si="2"/>
        <v>-15140</v>
      </c>
      <c r="F28" s="6"/>
    </row>
    <row r="29" spans="1:6" ht="16.25" customHeight="1">
      <c r="A29" s="24"/>
      <c r="B29" s="34" t="s">
        <v>38</v>
      </c>
      <c r="C29" s="28">
        <v>4771132</v>
      </c>
      <c r="D29" s="28">
        <v>5892891</v>
      </c>
      <c r="E29" s="14">
        <f t="shared" si="2"/>
        <v>-1121759</v>
      </c>
      <c r="F29" s="6"/>
    </row>
    <row r="30" spans="1:6" ht="16.25" customHeight="1">
      <c r="A30" s="24"/>
      <c r="B30" s="34" t="s">
        <v>39</v>
      </c>
      <c r="C30" s="28">
        <v>537000</v>
      </c>
      <c r="D30" s="28">
        <v>99000</v>
      </c>
      <c r="E30" s="14">
        <f t="shared" si="2"/>
        <v>438000</v>
      </c>
      <c r="F30" s="6"/>
    </row>
    <row r="31" spans="1:6" ht="16.25" customHeight="1">
      <c r="A31" s="24"/>
      <c r="B31" s="34" t="s">
        <v>40</v>
      </c>
      <c r="C31" s="28">
        <v>112210</v>
      </c>
      <c r="D31" s="28">
        <v>224420</v>
      </c>
      <c r="E31" s="14">
        <f>C31-D31</f>
        <v>-112210</v>
      </c>
      <c r="F31" s="6"/>
    </row>
    <row r="32" spans="1:6" ht="16.25" customHeight="1">
      <c r="A32" s="24"/>
      <c r="B32" s="34" t="s">
        <v>41</v>
      </c>
      <c r="C32" s="28">
        <v>2156981</v>
      </c>
      <c r="D32" s="28">
        <v>1087209</v>
      </c>
      <c r="E32" s="14">
        <f t="shared" si="2"/>
        <v>1069772</v>
      </c>
      <c r="F32" s="6"/>
    </row>
    <row r="33" spans="1:6" ht="16.25" customHeight="1">
      <c r="A33" s="37"/>
      <c r="B33" s="34" t="s">
        <v>50</v>
      </c>
      <c r="C33" s="28">
        <v>3988000</v>
      </c>
      <c r="D33" s="28">
        <v>0</v>
      </c>
      <c r="E33" s="14">
        <f t="shared" ref="E33" si="3">C33-D33</f>
        <v>3988000</v>
      </c>
      <c r="F33" s="6"/>
    </row>
    <row r="34" spans="1:6" ht="16.25" customHeight="1">
      <c r="A34" s="24"/>
      <c r="B34" s="34" t="s">
        <v>32</v>
      </c>
      <c r="C34" s="28">
        <v>23670</v>
      </c>
      <c r="D34" s="28">
        <v>23670</v>
      </c>
      <c r="E34" s="14">
        <f t="shared" si="2"/>
        <v>0</v>
      </c>
      <c r="F34" s="6"/>
    </row>
    <row r="35" spans="1:6" ht="16.25" customHeight="1">
      <c r="A35" s="39" t="s">
        <v>27</v>
      </c>
      <c r="B35" s="40"/>
      <c r="C35" s="3">
        <f>SUM(C27:C34)</f>
        <v>36789156</v>
      </c>
      <c r="D35" s="3">
        <f>SUM(D27:D34)</f>
        <v>32747223</v>
      </c>
      <c r="E35" s="15">
        <f t="shared" si="2"/>
        <v>4041933</v>
      </c>
      <c r="F35" s="6"/>
    </row>
    <row r="36" spans="1:6" ht="16.25" customHeight="1">
      <c r="A36" s="39" t="s">
        <v>17</v>
      </c>
      <c r="B36" s="40"/>
      <c r="C36" s="3">
        <f>SUM(C14+C25+C35)</f>
        <v>268896778</v>
      </c>
      <c r="D36" s="3">
        <f>SUM(D14+D25+D35)</f>
        <v>254093751</v>
      </c>
      <c r="E36" s="14">
        <f t="shared" si="2"/>
        <v>14803027</v>
      </c>
    </row>
    <row r="37" spans="1:6" ht="16.25" customHeight="1" thickBot="1">
      <c r="A37" s="41" t="s">
        <v>16</v>
      </c>
      <c r="B37" s="42"/>
      <c r="C37" s="12">
        <f>SUM(C10+C36)</f>
        <v>359459644</v>
      </c>
      <c r="D37" s="12">
        <f>SUM(D10+D36)</f>
        <v>317146344</v>
      </c>
      <c r="E37" s="16">
        <f>SUM(E10+E36)</f>
        <v>42313300</v>
      </c>
      <c r="F37" s="13"/>
    </row>
    <row r="38" spans="1:6" ht="16.25" customHeight="1" thickTop="1">
      <c r="A38" s="45" t="s">
        <v>7</v>
      </c>
      <c r="B38" s="46"/>
      <c r="C38" s="8"/>
      <c r="D38" s="8"/>
      <c r="E38" s="17"/>
      <c r="F38" s="10"/>
    </row>
    <row r="39" spans="1:6" ht="16.25" customHeight="1">
      <c r="A39" s="39" t="s">
        <v>8</v>
      </c>
      <c r="B39" s="40"/>
      <c r="C39" s="9"/>
      <c r="D39" s="9"/>
      <c r="E39" s="14"/>
      <c r="F39" s="10"/>
    </row>
    <row r="40" spans="1:6" ht="16.25" customHeight="1">
      <c r="A40" s="24"/>
      <c r="B40" s="34" t="s">
        <v>43</v>
      </c>
      <c r="C40" s="28">
        <v>30611609</v>
      </c>
      <c r="D40" s="28">
        <v>2482269</v>
      </c>
      <c r="E40" s="18">
        <f>C40-D40</f>
        <v>28129340</v>
      </c>
      <c r="F40" s="10"/>
    </row>
    <row r="41" spans="1:6" ht="16.25" customHeight="1">
      <c r="A41" s="37"/>
      <c r="B41" s="34" t="s">
        <v>48</v>
      </c>
      <c r="C41" s="28">
        <v>413700</v>
      </c>
      <c r="D41" s="28">
        <v>1752400</v>
      </c>
      <c r="E41" s="18">
        <f>C41-D41</f>
        <v>-1338700</v>
      </c>
      <c r="F41" s="38"/>
    </row>
    <row r="42" spans="1:6" ht="16.25" customHeight="1">
      <c r="A42" s="24"/>
      <c r="B42" s="34" t="s">
        <v>44</v>
      </c>
      <c r="C42" s="28">
        <v>413834</v>
      </c>
      <c r="D42" s="28">
        <v>616162</v>
      </c>
      <c r="E42" s="18">
        <f>C42-D42</f>
        <v>-202328</v>
      </c>
      <c r="F42" s="10"/>
    </row>
    <row r="43" spans="1:6" ht="16.25" customHeight="1">
      <c r="A43" s="36"/>
      <c r="B43" s="34" t="s">
        <v>47</v>
      </c>
      <c r="C43" s="28">
        <v>346895</v>
      </c>
      <c r="D43" s="28">
        <v>873676</v>
      </c>
      <c r="E43" s="18">
        <f>C43-D43</f>
        <v>-526781</v>
      </c>
      <c r="F43" s="35"/>
    </row>
    <row r="44" spans="1:6" ht="16.25" customHeight="1">
      <c r="A44" s="39" t="s">
        <v>9</v>
      </c>
      <c r="B44" s="40"/>
      <c r="C44" s="11">
        <f>SUM(C40:C43)</f>
        <v>31786038</v>
      </c>
      <c r="D44" s="11">
        <f>SUM(D40:D43)</f>
        <v>5724507</v>
      </c>
      <c r="E44" s="29">
        <f>SUM(E40:E43)</f>
        <v>26061531</v>
      </c>
      <c r="F44" s="10"/>
    </row>
    <row r="45" spans="1:6" ht="16.25" customHeight="1">
      <c r="A45" s="39" t="s">
        <v>10</v>
      </c>
      <c r="B45" s="40"/>
      <c r="C45" s="9"/>
      <c r="D45" s="9"/>
      <c r="E45" s="18">
        <f>C45-D45</f>
        <v>0</v>
      </c>
      <c r="F45" s="10"/>
    </row>
    <row r="46" spans="1:6" ht="16.25" customHeight="1">
      <c r="A46" s="24"/>
      <c r="B46" s="34" t="s">
        <v>45</v>
      </c>
      <c r="C46" s="28">
        <v>611367</v>
      </c>
      <c r="D46" s="28">
        <v>10732289</v>
      </c>
      <c r="E46" s="18">
        <f>C46-D46</f>
        <v>-10120922</v>
      </c>
      <c r="F46" s="10"/>
    </row>
    <row r="47" spans="1:6" ht="16.25" customHeight="1">
      <c r="A47" s="39" t="s">
        <v>46</v>
      </c>
      <c r="B47" s="40"/>
      <c r="C47" s="11">
        <f>SUM(+C46)</f>
        <v>611367</v>
      </c>
      <c r="D47" s="11">
        <f>SUM(+D46)</f>
        <v>10732289</v>
      </c>
      <c r="E47" s="29">
        <f>SUM(+E46)</f>
        <v>-10120922</v>
      </c>
      <c r="F47" s="10"/>
    </row>
    <row r="48" spans="1:6" ht="16.25" customHeight="1">
      <c r="A48" s="39" t="s">
        <v>11</v>
      </c>
      <c r="B48" s="40"/>
      <c r="C48" s="3">
        <f>SUM(C44+C47)</f>
        <v>32397405</v>
      </c>
      <c r="D48" s="3">
        <f>SUM(D44+D47)</f>
        <v>16456796</v>
      </c>
      <c r="E48" s="20">
        <f>SUM(E44+E47)</f>
        <v>15940609</v>
      </c>
      <c r="F48" s="10"/>
    </row>
    <row r="49" spans="1:9" ht="16.25" customHeight="1">
      <c r="A49" s="39" t="s">
        <v>12</v>
      </c>
      <c r="B49" s="40"/>
      <c r="C49" s="9"/>
      <c r="D49" s="9"/>
      <c r="E49" s="18"/>
      <c r="F49" s="10"/>
    </row>
    <row r="50" spans="1:9" ht="16.25" customHeight="1">
      <c r="A50" s="39" t="s">
        <v>21</v>
      </c>
      <c r="B50" s="40"/>
      <c r="C50" s="28">
        <v>231496255</v>
      </c>
      <c r="D50" s="28">
        <v>210614239</v>
      </c>
      <c r="E50" s="18">
        <f t="shared" ref="E50:E55" si="4">C50-D50</f>
        <v>20882016</v>
      </c>
      <c r="F50" s="10"/>
    </row>
    <row r="51" spans="1:9" ht="16.25" customHeight="1">
      <c r="A51" s="43" t="s">
        <v>22</v>
      </c>
      <c r="B51" s="44"/>
      <c r="C51" s="30">
        <v>1000000</v>
      </c>
      <c r="D51" s="30">
        <v>1000000</v>
      </c>
      <c r="E51" s="26">
        <f t="shared" si="4"/>
        <v>0</v>
      </c>
      <c r="F51" s="10"/>
    </row>
    <row r="52" spans="1:9" ht="16.25" customHeight="1">
      <c r="A52" s="43" t="s">
        <v>23</v>
      </c>
      <c r="B52" s="44"/>
      <c r="C52" s="28">
        <v>230496255</v>
      </c>
      <c r="D52" s="28">
        <v>209614239</v>
      </c>
      <c r="E52" s="18">
        <f t="shared" si="4"/>
        <v>20882016</v>
      </c>
      <c r="F52" s="10"/>
    </row>
    <row r="53" spans="1:9" ht="16.25" customHeight="1">
      <c r="A53" s="39" t="s">
        <v>28</v>
      </c>
      <c r="B53" s="40"/>
      <c r="C53" s="22">
        <v>95565984</v>
      </c>
      <c r="D53" s="22">
        <v>90075309</v>
      </c>
      <c r="E53" s="19">
        <f t="shared" si="4"/>
        <v>5490675</v>
      </c>
      <c r="F53" s="10"/>
      <c r="I53" s="2"/>
    </row>
    <row r="54" spans="1:9" ht="16.25" customHeight="1">
      <c r="A54" s="39"/>
      <c r="B54" s="40"/>
      <c r="C54" s="28">
        <v>95565984</v>
      </c>
      <c r="D54" s="28">
        <v>90075309</v>
      </c>
      <c r="E54" s="18">
        <f t="shared" si="4"/>
        <v>5490675</v>
      </c>
      <c r="F54" s="10"/>
    </row>
    <row r="55" spans="1:9" ht="16.25" customHeight="1">
      <c r="A55" s="39" t="s">
        <v>13</v>
      </c>
      <c r="B55" s="40"/>
      <c r="C55" s="32">
        <v>327062239</v>
      </c>
      <c r="D55" s="32">
        <f>D50+D53</f>
        <v>300689548</v>
      </c>
      <c r="E55" s="26">
        <f t="shared" si="4"/>
        <v>26372691</v>
      </c>
      <c r="F55" s="10"/>
    </row>
    <row r="56" spans="1:9" ht="16.25" customHeight="1">
      <c r="A56" s="39"/>
      <c r="B56" s="40"/>
      <c r="C56" s="33"/>
      <c r="D56" s="33"/>
      <c r="E56" s="19"/>
      <c r="F56" s="10"/>
    </row>
    <row r="57" spans="1:9" ht="16.25" customHeight="1" thickBot="1">
      <c r="A57" s="41" t="s">
        <v>18</v>
      </c>
      <c r="B57" s="42"/>
      <c r="C57" s="23">
        <f>C48+C55</f>
        <v>359459644</v>
      </c>
      <c r="D57" s="23">
        <f>D48+D55</f>
        <v>317146344</v>
      </c>
      <c r="E57" s="21">
        <f>E48+E55</f>
        <v>42313300</v>
      </c>
      <c r="F57" s="10"/>
    </row>
    <row r="58" spans="1:9" ht="13" thickTop="1"/>
  </sheetData>
  <mergeCells count="29">
    <mergeCell ref="A1:E1"/>
    <mergeCell ref="A3:B3"/>
    <mergeCell ref="A4:B4"/>
    <mergeCell ref="A5:B5"/>
    <mergeCell ref="A26:B26"/>
    <mergeCell ref="A25:B25"/>
    <mergeCell ref="A14:B14"/>
    <mergeCell ref="A15:B15"/>
    <mergeCell ref="A10:B10"/>
    <mergeCell ref="A11:B11"/>
    <mergeCell ref="A12:B12"/>
    <mergeCell ref="A52:B52"/>
    <mergeCell ref="A39:B39"/>
    <mergeCell ref="A44:B44"/>
    <mergeCell ref="A45:B45"/>
    <mergeCell ref="A35:B35"/>
    <mergeCell ref="A36:B36"/>
    <mergeCell ref="A37:B37"/>
    <mergeCell ref="A38:B38"/>
    <mergeCell ref="A47:B47"/>
    <mergeCell ref="A48:B48"/>
    <mergeCell ref="A49:B49"/>
    <mergeCell ref="A50:B50"/>
    <mergeCell ref="A51:B51"/>
    <mergeCell ref="A53:B53"/>
    <mergeCell ref="A54:B54"/>
    <mergeCell ref="A55:B55"/>
    <mergeCell ref="A56:B56"/>
    <mergeCell ref="A57:B57"/>
  </mergeCells>
  <phoneticPr fontId="2"/>
  <pageMargins left="1.05" right="0.2" top="0.47" bottom="0.2" header="0.47" footer="0.25"/>
  <pageSetup paperSize="9" scale="94" orientation="portrait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米山</dc:creator>
  <cp:lastModifiedBy>Lamps Lodge</cp:lastModifiedBy>
  <cp:lastPrinted>2017-05-12T03:33:35Z</cp:lastPrinted>
  <dcterms:created xsi:type="dcterms:W3CDTF">2007-04-25T00:29:58Z</dcterms:created>
  <dcterms:modified xsi:type="dcterms:W3CDTF">2017-09-07T09:27:48Z</dcterms:modified>
</cp:coreProperties>
</file>